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1_Gebaeude\0000_18 Objektreinigung im Stadtteil Hochstätt Friedrichfeld\UR\2026.10 - 2029.09\FB60\"/>
    </mc:Choice>
  </mc:AlternateContent>
  <xr:revisionPtr revIDLastSave="0" documentId="13_ncr:1_{917B1E00-6C54-4E9A-94F1-086001EF15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VZ_mit_Formel AR 7110" sheetId="18" r:id="rId1"/>
  </sheets>
  <definedNames>
    <definedName name="_xlnm.Print_Area" localSheetId="0">'LVZ_mit_Formel AR 7110'!$B$1:$N$37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8" l="1"/>
  <c r="G12" i="18"/>
  <c r="K12" i="18" s="1"/>
  <c r="M12" i="18" s="1"/>
  <c r="G13" i="18"/>
  <c r="G14" i="18"/>
  <c r="K11" i="18"/>
  <c r="M11" i="18" s="1"/>
  <c r="K13" i="18"/>
  <c r="M13" i="18" s="1"/>
  <c r="K14" i="18"/>
  <c r="M14" i="18" s="1"/>
  <c r="G23" i="18"/>
  <c r="K23" i="18" s="1"/>
  <c r="M23" i="18" s="1"/>
  <c r="K24" i="18" l="1"/>
  <c r="G10" i="18"/>
  <c r="K10" i="18" s="1"/>
  <c r="M10" i="18" l="1"/>
  <c r="M15" i="18" s="1"/>
  <c r="K15" i="18"/>
  <c r="K25" i="18"/>
  <c r="K26" i="18" s="1"/>
  <c r="M26" i="18" s="1"/>
  <c r="K16" i="18" l="1"/>
  <c r="K17" i="18" s="1"/>
  <c r="M17" i="18" s="1"/>
  <c r="M27" i="18" s="1"/>
  <c r="M18" i="18" l="1"/>
  <c r="M29" i="18" l="1"/>
  <c r="M30" i="18" s="1"/>
  <c r="M28" i="18"/>
</calcChain>
</file>

<file path=xl/sharedStrings.xml><?xml version="1.0" encoding="utf-8"?>
<sst xmlns="http://schemas.openxmlformats.org/spreadsheetml/2006/main" count="120" uniqueCount="83">
  <si>
    <t>Stadt Mannheim</t>
  </si>
  <si>
    <t>Vertrag:</t>
  </si>
  <si>
    <t>- Fachbereich Bau- und Immobilienmanagement -</t>
  </si>
  <si>
    <t>Stand:</t>
  </si>
  <si>
    <t>Str.:</t>
  </si>
  <si>
    <t>Objekt:</t>
  </si>
  <si>
    <t>GBZ:</t>
  </si>
  <si>
    <t>Firma:</t>
  </si>
  <si>
    <t>Objektleiter:</t>
  </si>
  <si>
    <t>Telefon:</t>
  </si>
  <si>
    <t>FB:</t>
  </si>
  <si>
    <t>Beauftragter:</t>
  </si>
  <si>
    <t>Objektbez.</t>
  </si>
  <si>
    <t>Objektnr.</t>
  </si>
  <si>
    <t>Pos</t>
  </si>
  <si>
    <t>Reinigung</t>
  </si>
  <si>
    <t>Fläche</t>
  </si>
  <si>
    <t>€/ qm</t>
  </si>
  <si>
    <t>€/ Fläche</t>
  </si>
  <si>
    <t>Reinigungstage</t>
  </si>
  <si>
    <t>€/ Monat</t>
  </si>
  <si>
    <t>€/ Std.</t>
  </si>
  <si>
    <t>Std./ Tag</t>
  </si>
  <si>
    <t xml:space="preserve"> </t>
  </si>
  <si>
    <t>Firma-Angabe</t>
  </si>
  <si>
    <t>3 x 4</t>
  </si>
  <si>
    <t>Woche</t>
  </si>
  <si>
    <t>Monat</t>
  </si>
  <si>
    <t>Jahr</t>
  </si>
  <si>
    <t>5 x 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</si>
  <si>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</si>
  <si>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</si>
  <si>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</si>
  <si>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</si>
  <si>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</si>
  <si>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</si>
  <si>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</si>
  <si>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</si>
  <si>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</si>
  <si>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</si>
  <si>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</si>
  <si>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1.</t>
  </si>
  <si>
    <t>Gehwege, Grundreinigung</t>
  </si>
  <si>
    <t>Kosten</t>
  </si>
  <si>
    <t>MwSt. 19%</t>
  </si>
  <si>
    <t>Monate</t>
  </si>
  <si>
    <t>€/ Jahr</t>
  </si>
  <si>
    <t>€/Monat</t>
  </si>
  <si>
    <t>Für die vertragsgerechte Erfüllung der Leistungen werden die in den LVZ eingesetzten Arbeitsstunden vertraglich zugesichert.</t>
  </si>
  <si>
    <t>Summe:</t>
  </si>
  <si>
    <t xml:space="preserve">Diese Unterschrift gilt für alle Teile des Angebotes. Alle Vertragsbestandteile und die in der "Aufforderung zur Angebotsabgabe" enthaltenen </t>
  </si>
  <si>
    <t>Regelungen werden anerkannt.</t>
  </si>
  <si>
    <t>Ort:</t>
  </si>
  <si>
    <t>den</t>
  </si>
  <si>
    <t>Stempel/ Unterschrift:</t>
  </si>
  <si>
    <t>(9 / 10 / 4,33)</t>
  </si>
  <si>
    <t>Außenreinigung Los 3</t>
  </si>
  <si>
    <t>Im Preis inbegriffen ist die tägliche Reinigung der Papierkörbe und Abfalleimer sowie die Entsorgung des Abfalls in die vor Ort vorhandenen Behältnisse.</t>
  </si>
  <si>
    <t>Sonderreinigung</t>
  </si>
  <si>
    <r>
      <t xml:space="preserve">€/ qm </t>
    </r>
    <r>
      <rPr>
        <b/>
        <sz val="5"/>
        <rFont val="Arial"/>
        <family val="2"/>
      </rPr>
      <t>(max. 3 Nachkommastellen)</t>
    </r>
  </si>
  <si>
    <r>
      <t xml:space="preserve">€/ Fläche </t>
    </r>
    <r>
      <rPr>
        <b/>
        <sz val="5"/>
        <rFont val="Arial"/>
        <family val="2"/>
      </rPr>
      <t>(3 Nachkommastellen)</t>
    </r>
  </si>
  <si>
    <t>2.</t>
  </si>
  <si>
    <t>Laubentfernung</t>
  </si>
  <si>
    <t>Sonderreinigungen</t>
  </si>
  <si>
    <t>Summe</t>
  </si>
  <si>
    <t>Bei der Angabe der Stundenverrechnungssätze ist mit den ab dem 01.01.2026 gültigen Tariflöhne des Bundesinnungsverband des Gebäudereiniger-Handwerks zu kalkulieren.</t>
  </si>
  <si>
    <t>0621- 293 7260</t>
  </si>
  <si>
    <t>Kinderhaus Hochstätt</t>
  </si>
  <si>
    <t>Wasengrund 21</t>
  </si>
  <si>
    <t>3.</t>
  </si>
  <si>
    <t>4.</t>
  </si>
  <si>
    <t>5.</t>
  </si>
  <si>
    <t>Müllplatz</t>
  </si>
  <si>
    <t>Fahrradabstellplätze</t>
  </si>
  <si>
    <t>Parkplatz</t>
  </si>
  <si>
    <t>Eingänge</t>
  </si>
  <si>
    <t>Leistungsverzeichnis vom 01.10.2026 bis 30.09.2029</t>
  </si>
  <si>
    <t>Laufzeit 3 Jahre:</t>
  </si>
  <si>
    <t>25.45</t>
  </si>
  <si>
    <t>Die Laubentfernung und -entsorgung ist in den Monaten Oktober und November auszuführen.</t>
  </si>
  <si>
    <t>Vergabenr.:</t>
  </si>
  <si>
    <t>25-41-451866800-208</t>
  </si>
  <si>
    <t>Die Ortsbesichtigung gemäß § 2, 2.2 der Ergänzenden Vertragsbedingungen ist verpflichtend und ist mit dem Reinigungsbeauftragten des Auftraggebers Herr Georgios Chorosis, erreichbar unter der E-Mail Adresse: georgios.chorosis@mannheim.de oder vertretungsweise Frau Angela Chemam erreichbar unter der E-Mail Adresse:angela.chemam@mannheim.de für das Objekt vor Angebotsabgabe abzustimme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</si>
</sst>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0000"/>
    <numFmt numFmtId="165" formatCode="_-* #,##0.00\ &quot;DM&quot;_-;\-* #,##0.00\ &quot;DM&quot;_-;_-* &quot;-&quot;??\ &quot;DM&quot;_-;_-@_-"/>
    <numFmt numFmtId="166" formatCode="0000"/>
    <numFmt numFmtId="167" formatCode="&quot; &quot;@"/>
    <numFmt numFmtId="168" formatCode="_-* #,##0.00\ _D_M_-;\-* #,##0.00\ _D_M_-;_-* &quot;-&quot;??\ _D_M_-;_-@_-"/>
    <numFmt numFmtId="169" formatCode="0.000"/>
    <numFmt numFmtId="170" formatCode="0.0"/>
    <numFmt numFmtId="171" formatCode="#,##0.000"/>
    <numFmt numFmtId="172" formatCode="#,##0.00\ &quot;€&quot;"/>
    <numFmt numFmtId="173" formatCode="_-* #,##0.00\ [$€]_-;\-* #,##0.00\ [$€]_-;_-* &quot;-&quot;??\ [$€]_-;_-@_-"/>
    <numFmt numFmtId="174" formatCode="#,##0.000\ &quot;€&quot;"/>
    <numFmt numFmtId="175" formatCode="_-* #,##0.0000\ [$€-803]_-;\-* #,##0.0000\ [$€-803]_-;_-* &quot;-&quot;????\ [$€-803]_-;_-@_-"/>
    <numFmt numFmtId="176" formatCode="#,##0.000\ _€"/>
    <numFmt numFmtId="177" formatCode="#,##0.00\ &quot;€ Netto&quot;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color indexed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0070C0"/>
      <name val="Arial"/>
      <family val="2"/>
    </font>
    <font>
      <b/>
      <sz val="5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192">
    <xf numFmtId="0" fontId="0" fillId="0" borderId="0" xfId="0"/>
    <xf numFmtId="2" fontId="2" fillId="0" borderId="0" xfId="2" applyNumberFormat="1" applyFont="1" applyBorder="1" applyAlignment="1">
      <alignment horizontal="centerContinuous" vertical="center"/>
    </xf>
    <xf numFmtId="0" fontId="3" fillId="0" borderId="0" xfId="0" applyFont="1"/>
    <xf numFmtId="0" fontId="2" fillId="0" borderId="0" xfId="0" applyFont="1"/>
    <xf numFmtId="2" fontId="2" fillId="0" borderId="0" xfId="2" applyNumberFormat="1" applyFont="1" applyFill="1" applyBorder="1" applyAlignment="1">
      <alignment horizontal="right" vertical="center"/>
    </xf>
    <xf numFmtId="2" fontId="2" fillId="0" borderId="0" xfId="2" applyNumberFormat="1" applyFont="1" applyBorder="1" applyAlignment="1">
      <alignment horizontal="left" vertical="center"/>
    </xf>
    <xf numFmtId="2" fontId="2" fillId="0" borderId="0" xfId="2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Continuous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7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>
      <alignment horizontal="center" vertical="center"/>
    </xf>
    <xf numFmtId="170" fontId="2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Continuous"/>
    </xf>
    <xf numFmtId="4" fontId="5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right" vertical="center"/>
    </xf>
    <xf numFmtId="10" fontId="8" fillId="0" borderId="0" xfId="3" applyNumberFormat="1" applyFont="1" applyBorder="1" applyAlignment="1" applyProtection="1">
      <alignment horizontal="center"/>
    </xf>
    <xf numFmtId="2" fontId="8" fillId="0" borderId="0" xfId="2" applyNumberFormat="1" applyFont="1" applyBorder="1" applyAlignment="1">
      <alignment horizontal="center"/>
    </xf>
    <xf numFmtId="0" fontId="13" fillId="0" borderId="0" xfId="0" applyFont="1"/>
    <xf numFmtId="2" fontId="10" fillId="0" borderId="0" xfId="2" applyNumberFormat="1" applyFont="1" applyBorder="1" applyAlignment="1">
      <alignment horizontal="center"/>
    </xf>
    <xf numFmtId="0" fontId="10" fillId="0" borderId="0" xfId="0" applyFont="1"/>
    <xf numFmtId="0" fontId="0" fillId="0" borderId="9" xfId="0" applyBorder="1"/>
    <xf numFmtId="2" fontId="0" fillId="0" borderId="9" xfId="0" applyNumberFormat="1" applyBorder="1" applyAlignment="1">
      <alignment horizontal="center"/>
    </xf>
    <xf numFmtId="2" fontId="1" fillId="0" borderId="9" xfId="2" applyNumberFormat="1" applyBorder="1" applyAlignment="1">
      <alignment horizontal="center"/>
    </xf>
    <xf numFmtId="173" fontId="3" fillId="0" borderId="0" xfId="4" applyFont="1" applyFill="1"/>
    <xf numFmtId="172" fontId="3" fillId="0" borderId="0" xfId="0" applyNumberFormat="1" applyFont="1"/>
    <xf numFmtId="0" fontId="14" fillId="0" borderId="0" xfId="0" applyFont="1"/>
    <xf numFmtId="4" fontId="2" fillId="3" borderId="3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2" fontId="1" fillId="3" borderId="1" xfId="2" applyNumberFormat="1" applyFont="1" applyFill="1" applyBorder="1" applyAlignment="1">
      <alignment horizontal="center" vertical="center"/>
    </xf>
    <xf numFmtId="171" fontId="2" fillId="0" borderId="8" xfId="1" applyNumberFormat="1" applyFont="1" applyBorder="1" applyAlignment="1">
      <alignment horizontal="center" vertical="center"/>
    </xf>
    <xf numFmtId="175" fontId="3" fillId="0" borderId="0" xfId="4" applyNumberFormat="1" applyFont="1" applyFill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2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17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Continuous"/>
    </xf>
    <xf numFmtId="2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4" fontId="0" fillId="0" borderId="0" xfId="0" applyNumberFormat="1" applyAlignment="1">
      <alignment horizont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center" vertical="center"/>
    </xf>
    <xf numFmtId="4" fontId="8" fillId="0" borderId="0" xfId="2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right" vertical="center"/>
    </xf>
    <xf numFmtId="171" fontId="5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Fill="1"/>
    <xf numFmtId="10" fontId="8" fillId="0" borderId="0" xfId="3" applyNumberFormat="1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0" xfId="2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70" fontId="2" fillId="0" borderId="0" xfId="0" applyNumberFormat="1" applyFont="1" applyBorder="1" applyAlignment="1">
      <alignment horizontal="center" vertical="center"/>
    </xf>
    <xf numFmtId="0" fontId="1" fillId="0" borderId="0" xfId="5"/>
    <xf numFmtId="170" fontId="1" fillId="0" borderId="0" xfId="5" applyNumberFormat="1" applyFont="1" applyFill="1" applyBorder="1" applyAlignment="1">
      <alignment horizontal="center" vertical="center"/>
    </xf>
    <xf numFmtId="4" fontId="2" fillId="0" borderId="0" xfId="7" applyNumberFormat="1" applyFont="1" applyFill="1" applyBorder="1" applyAlignment="1">
      <alignment horizontal="center" vertical="center"/>
    </xf>
    <xf numFmtId="0" fontId="1" fillId="0" borderId="0" xfId="5" applyFill="1"/>
    <xf numFmtId="49" fontId="2" fillId="0" borderId="1" xfId="5" applyNumberFormat="1" applyFont="1" applyFill="1" applyBorder="1" applyAlignment="1">
      <alignment horizontal="center" vertical="center" wrapText="1"/>
    </xf>
    <xf numFmtId="49" fontId="6" fillId="0" borderId="1" xfId="5" applyNumberFormat="1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 wrapText="1"/>
    </xf>
    <xf numFmtId="49" fontId="7" fillId="0" borderId="2" xfId="5" applyNumberFormat="1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49" fontId="8" fillId="0" borderId="1" xfId="5" applyNumberFormat="1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/>
    </xf>
    <xf numFmtId="49" fontId="9" fillId="0" borderId="1" xfId="5" applyNumberFormat="1" applyFont="1" applyBorder="1" applyAlignment="1">
      <alignment horizontal="center"/>
    </xf>
    <xf numFmtId="167" fontId="1" fillId="0" borderId="1" xfId="5" applyNumberFormat="1" applyFont="1" applyFill="1" applyBorder="1" applyAlignment="1" applyProtection="1">
      <alignment horizontal="center" vertical="center"/>
    </xf>
    <xf numFmtId="0" fontId="10" fillId="0" borderId="1" xfId="5" applyFont="1" applyFill="1" applyBorder="1" applyAlignment="1" applyProtection="1">
      <alignment horizontal="left" vertical="center" wrapText="1"/>
    </xf>
    <xf numFmtId="169" fontId="1" fillId="2" borderId="1" xfId="5" applyNumberFormat="1" applyFont="1" applyFill="1" applyBorder="1" applyAlignment="1" applyProtection="1">
      <alignment horizontal="center" vertical="center"/>
      <protection locked="0"/>
    </xf>
    <xf numFmtId="169" fontId="1" fillId="3" borderId="1" xfId="6" applyNumberFormat="1" applyFont="1" applyFill="1" applyBorder="1" applyAlignment="1">
      <alignment horizontal="center" vertical="center"/>
    </xf>
    <xf numFmtId="171" fontId="1" fillId="3" borderId="1" xfId="5" applyNumberFormat="1" applyFont="1" applyFill="1" applyBorder="1" applyAlignment="1">
      <alignment horizontal="center" vertical="center"/>
    </xf>
    <xf numFmtId="2" fontId="1" fillId="2" borderId="1" xfId="5" applyNumberFormat="1" applyFont="1" applyFill="1" applyBorder="1" applyAlignment="1" applyProtection="1">
      <alignment horizontal="center" vertical="center"/>
      <protection locked="0"/>
    </xf>
    <xf numFmtId="2" fontId="1" fillId="3" borderId="1" xfId="5" applyNumberFormat="1" applyFont="1" applyFill="1" applyBorder="1" applyAlignment="1">
      <alignment horizontal="center" vertical="center"/>
    </xf>
    <xf numFmtId="171" fontId="2" fillId="0" borderId="3" xfId="5" applyNumberFormat="1" applyFont="1" applyFill="1" applyBorder="1" applyAlignment="1">
      <alignment horizontal="center" vertical="center"/>
    </xf>
    <xf numFmtId="2" fontId="16" fillId="0" borderId="2" xfId="5" applyNumberFormat="1" applyFont="1" applyFill="1" applyBorder="1" applyAlignment="1">
      <alignment horizontal="center" vertical="center"/>
    </xf>
    <xf numFmtId="4" fontId="2" fillId="0" borderId="5" xfId="5" applyNumberFormat="1" applyFont="1" applyFill="1" applyBorder="1" applyAlignment="1">
      <alignment horizontal="center" vertical="center"/>
    </xf>
    <xf numFmtId="171" fontId="2" fillId="0" borderId="1" xfId="5" applyNumberFormat="1" applyFont="1" applyFill="1" applyBorder="1" applyAlignment="1">
      <alignment horizontal="center" vertical="center"/>
    </xf>
    <xf numFmtId="2" fontId="2" fillId="0" borderId="0" xfId="5" applyNumberFormat="1" applyFont="1" applyFill="1" applyBorder="1" applyAlignment="1">
      <alignment horizontal="center" vertical="center"/>
    </xf>
    <xf numFmtId="2" fontId="2" fillId="0" borderId="5" xfId="5" applyNumberFormat="1" applyFont="1" applyFill="1" applyBorder="1" applyAlignment="1">
      <alignment horizontal="center" vertical="center"/>
    </xf>
    <xf numFmtId="173" fontId="3" fillId="0" borderId="0" xfId="8" applyFont="1" applyFill="1"/>
    <xf numFmtId="171" fontId="2" fillId="0" borderId="20" xfId="5" applyNumberFormat="1" applyFont="1" applyFill="1" applyBorder="1" applyAlignment="1">
      <alignment horizontal="center" vertical="center"/>
    </xf>
    <xf numFmtId="170" fontId="2" fillId="0" borderId="9" xfId="5" applyNumberFormat="1" applyFont="1" applyFill="1" applyBorder="1" applyAlignment="1">
      <alignment horizontal="center" vertical="center"/>
    </xf>
    <xf numFmtId="176" fontId="2" fillId="0" borderId="16" xfId="7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67" fontId="6" fillId="0" borderId="0" xfId="5" applyNumberFormat="1" applyFont="1" applyFill="1" applyBorder="1" applyAlignment="1" applyProtection="1">
      <alignment horizontal="left" vertical="center"/>
    </xf>
    <xf numFmtId="0" fontId="1" fillId="0" borderId="0" xfId="5" applyFont="1" applyFill="1" applyBorder="1" applyAlignment="1" applyProtection="1">
      <alignment vertical="center"/>
    </xf>
    <xf numFmtId="4" fontId="1" fillId="0" borderId="0" xfId="5" applyNumberFormat="1" applyFont="1" applyFill="1" applyBorder="1" applyAlignment="1">
      <alignment horizontal="center" vertical="center"/>
    </xf>
    <xf numFmtId="2" fontId="1" fillId="0" borderId="0" xfId="5" applyNumberFormat="1" applyFont="1" applyFill="1" applyBorder="1" applyAlignment="1">
      <alignment horizontal="center" vertical="center"/>
    </xf>
    <xf numFmtId="2" fontId="1" fillId="0" borderId="0" xfId="6" applyNumberFormat="1" applyFont="1" applyFill="1" applyBorder="1" applyAlignment="1">
      <alignment horizontal="center" vertical="center"/>
    </xf>
    <xf numFmtId="0" fontId="1" fillId="0" borderId="0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left" vertical="center"/>
    </xf>
    <xf numFmtId="4" fontId="2" fillId="0" borderId="0" xfId="5" applyNumberFormat="1" applyFont="1" applyFill="1" applyBorder="1" applyAlignment="1">
      <alignment horizontal="center" vertical="center"/>
    </xf>
    <xf numFmtId="167" fontId="6" fillId="0" borderId="1" xfId="5" applyNumberFormat="1" applyFont="1" applyFill="1" applyBorder="1" applyAlignment="1" applyProtection="1">
      <alignment horizontal="left" vertical="center"/>
    </xf>
    <xf numFmtId="167" fontId="6" fillId="0" borderId="1" xfId="5" applyNumberFormat="1" applyFont="1" applyFill="1" applyBorder="1" applyAlignment="1" applyProtection="1">
      <alignment horizontal="center" vertical="center"/>
    </xf>
    <xf numFmtId="4" fontId="6" fillId="0" borderId="1" xfId="5" applyNumberFormat="1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Continuous" vertical="center"/>
    </xf>
    <xf numFmtId="2" fontId="2" fillId="0" borderId="19" xfId="0" applyNumberFormat="1" applyFont="1" applyBorder="1" applyAlignment="1">
      <alignment horizontal="center" vertical="center"/>
    </xf>
    <xf numFmtId="4" fontId="1" fillId="5" borderId="1" xfId="5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2" fontId="5" fillId="2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0" xfId="0" applyBorder="1"/>
    <xf numFmtId="16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5" borderId="3" xfId="9" applyNumberFormat="1" applyFont="1" applyFill="1" applyBorder="1" applyAlignment="1">
      <alignment horizontal="center" vertical="center"/>
    </xf>
    <xf numFmtId="4" fontId="1" fillId="5" borderId="1" xfId="9" applyNumberFormat="1" applyFont="1" applyFill="1" applyBorder="1" applyAlignment="1">
      <alignment horizontal="center" vertic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167" fontId="2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" fontId="2" fillId="0" borderId="11" xfId="5" applyNumberFormat="1" applyFont="1" applyFill="1" applyBorder="1" applyAlignment="1">
      <alignment horizontal="center" vertical="center"/>
    </xf>
    <xf numFmtId="4" fontId="2" fillId="0" borderId="12" xfId="5" applyNumberFormat="1" applyFont="1" applyFill="1" applyBorder="1" applyAlignment="1">
      <alignment horizontal="center" vertical="center"/>
    </xf>
    <xf numFmtId="4" fontId="2" fillId="0" borderId="4" xfId="5" applyNumberFormat="1" applyFont="1" applyFill="1" applyBorder="1" applyAlignment="1">
      <alignment horizontal="center" vertical="center"/>
    </xf>
    <xf numFmtId="0" fontId="2" fillId="0" borderId="17" xfId="5" applyFont="1" applyFill="1" applyBorder="1" applyAlignment="1">
      <alignment horizontal="center" vertical="center"/>
    </xf>
    <xf numFmtId="0" fontId="2" fillId="0" borderId="18" xfId="5" applyFont="1" applyFill="1" applyBorder="1" applyAlignment="1">
      <alignment horizontal="center" vertical="center"/>
    </xf>
    <xf numFmtId="0" fontId="2" fillId="0" borderId="19" xfId="5" applyFont="1" applyFill="1" applyBorder="1" applyAlignment="1">
      <alignment horizontal="center" vertical="center"/>
    </xf>
    <xf numFmtId="49" fontId="8" fillId="0" borderId="10" xfId="5" applyNumberFormat="1" applyFont="1" applyBorder="1" applyAlignment="1">
      <alignment horizontal="left" vertical="center"/>
    </xf>
    <xf numFmtId="49" fontId="8" fillId="0" borderId="13" xfId="5" applyNumberFormat="1" applyFont="1" applyBorder="1" applyAlignment="1">
      <alignment horizontal="left" vertical="center"/>
    </xf>
    <xf numFmtId="49" fontId="8" fillId="0" borderId="14" xfId="5" applyNumberFormat="1" applyFont="1" applyBorder="1" applyAlignment="1">
      <alignment horizontal="left" vertical="center"/>
    </xf>
    <xf numFmtId="49" fontId="8" fillId="0" borderId="2" xfId="5" applyNumberFormat="1" applyFont="1" applyBorder="1" applyAlignment="1">
      <alignment horizontal="left" vertical="center"/>
    </xf>
    <xf numFmtId="49" fontId="8" fillId="0" borderId="0" xfId="5" applyNumberFormat="1" applyFont="1" applyBorder="1" applyAlignment="1">
      <alignment horizontal="left" vertical="center"/>
    </xf>
    <xf numFmtId="49" fontId="8" fillId="0" borderId="5" xfId="5" applyNumberFormat="1" applyFont="1" applyBorder="1" applyAlignment="1">
      <alignment horizontal="left" vertical="center"/>
    </xf>
    <xf numFmtId="49" fontId="8" fillId="0" borderId="6" xfId="5" applyNumberFormat="1" applyFont="1" applyBorder="1" applyAlignment="1">
      <alignment horizontal="left" vertical="center"/>
    </xf>
    <xf numFmtId="49" fontId="8" fillId="0" borderId="9" xfId="5" applyNumberFormat="1" applyFont="1" applyBorder="1" applyAlignment="1">
      <alignment horizontal="left" vertical="center"/>
    </xf>
    <xf numFmtId="49" fontId="8" fillId="0" borderId="16" xfId="5" applyNumberFormat="1" applyFont="1" applyBorder="1" applyAlignment="1">
      <alignment horizontal="left" vertical="center"/>
    </xf>
  </cellXfs>
  <cellStyles count="10">
    <cellStyle name="Akzent5" xfId="9" builtinId="45"/>
    <cellStyle name="Euro" xfId="4" xr:uid="{00000000-0005-0000-0000-000001000000}"/>
    <cellStyle name="Euro 2" xfId="8" xr:uid="{00000000-0005-0000-0000-000002000000}"/>
    <cellStyle name="Komma" xfId="1" builtinId="3"/>
    <cellStyle name="Komma 2" xfId="7" xr:uid="{00000000-0005-0000-0000-000004000000}"/>
    <cellStyle name="Prozent" xfId="3" builtinId="5"/>
    <cellStyle name="Standard" xfId="0" builtinId="0"/>
    <cellStyle name="Standard 2" xfId="5" xr:uid="{00000000-0005-0000-0000-000007000000}"/>
    <cellStyle name="Währung" xfId="2" builtinId="4"/>
    <cellStyle name="Währung 2" xfId="6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showGridLines="0" tabSelected="1" topLeftCell="C1" zoomScaleNormal="100" workbookViewId="0">
      <selection activeCell="M5" sqref="M5"/>
    </sheetView>
  </sheetViews>
  <sheetFormatPr baseColWidth="10" defaultRowHeight="12.75" outlineLevelRow="1" x14ac:dyDescent="0.2"/>
  <cols>
    <col min="1" max="2" width="0" hidden="1" customWidth="1"/>
    <col min="3" max="3" width="6.42578125" customWidth="1"/>
    <col min="4" max="4" width="22.42578125" customWidth="1"/>
    <col min="5" max="5" width="11.5703125" customWidth="1"/>
    <col min="6" max="6" width="10.5703125" customWidth="1"/>
    <col min="7" max="7" width="15.42578125" customWidth="1"/>
    <col min="8" max="8" width="7.42578125" customWidth="1"/>
    <col min="9" max="9" width="8.42578125" customWidth="1"/>
    <col min="10" max="10" width="10.42578125" customWidth="1"/>
    <col min="11" max="11" width="15" customWidth="1"/>
    <col min="12" max="12" width="10.42578125" customWidth="1"/>
    <col min="13" max="13" width="16.140625" bestFit="1" customWidth="1"/>
    <col min="14" max="14" width="12" bestFit="1" customWidth="1"/>
  </cols>
  <sheetData>
    <row r="1" spans="1:16" ht="17.25" customHeight="1" x14ac:dyDescent="0.2">
      <c r="C1" s="41" t="s">
        <v>0</v>
      </c>
      <c r="D1" s="42"/>
      <c r="E1" s="43"/>
      <c r="F1" s="44"/>
      <c r="G1" s="44" t="s">
        <v>76</v>
      </c>
      <c r="H1" s="1"/>
      <c r="I1" s="45"/>
      <c r="J1" s="45"/>
      <c r="K1" s="46"/>
      <c r="L1" s="46" t="s">
        <v>1</v>
      </c>
      <c r="M1" s="152">
        <v>46296</v>
      </c>
      <c r="N1" s="47"/>
    </row>
    <row r="2" spans="1:16" ht="17.25" customHeight="1" x14ac:dyDescent="0.2">
      <c r="C2" s="41" t="s">
        <v>2</v>
      </c>
      <c r="D2" s="48"/>
      <c r="E2" s="2"/>
      <c r="F2" s="43"/>
      <c r="G2" s="49"/>
      <c r="H2" s="44" t="s">
        <v>56</v>
      </c>
      <c r="J2" s="51"/>
      <c r="K2" s="46"/>
      <c r="L2" s="46" t="s">
        <v>3</v>
      </c>
      <c r="M2" s="52">
        <v>46296</v>
      </c>
    </row>
    <row r="3" spans="1:16" ht="17.25" customHeight="1" x14ac:dyDescent="0.2">
      <c r="C3" s="41"/>
      <c r="D3" s="48"/>
      <c r="E3" s="2"/>
      <c r="F3" s="43"/>
      <c r="G3" s="53" t="s">
        <v>80</v>
      </c>
      <c r="H3" s="44" t="s">
        <v>81</v>
      </c>
      <c r="J3" s="51"/>
      <c r="K3" s="46"/>
      <c r="L3" s="46"/>
      <c r="M3" s="52"/>
    </row>
    <row r="4" spans="1:16" s="3" customFormat="1" ht="16.5" customHeight="1" x14ac:dyDescent="0.2">
      <c r="C4" s="41" t="s">
        <v>4</v>
      </c>
      <c r="D4" s="42" t="s">
        <v>68</v>
      </c>
      <c r="G4" s="53" t="s">
        <v>5</v>
      </c>
      <c r="H4" s="163" t="s">
        <v>67</v>
      </c>
      <c r="I4" s="163"/>
      <c r="J4" s="163"/>
      <c r="K4" s="163"/>
      <c r="L4" s="46" t="s">
        <v>6</v>
      </c>
      <c r="M4" s="153">
        <v>7110</v>
      </c>
    </row>
    <row r="5" spans="1:16" s="3" customFormat="1" ht="18" customHeight="1" x14ac:dyDescent="0.2">
      <c r="C5" s="41" t="s">
        <v>7</v>
      </c>
      <c r="D5" s="164"/>
      <c r="E5" s="164"/>
      <c r="F5" s="164"/>
      <c r="G5" s="42" t="s">
        <v>8</v>
      </c>
      <c r="H5" s="165"/>
      <c r="I5" s="165"/>
      <c r="J5" s="165"/>
      <c r="K5" s="165"/>
      <c r="L5" s="4" t="s">
        <v>9</v>
      </c>
      <c r="M5" s="154"/>
      <c r="N5" s="54"/>
    </row>
    <row r="6" spans="1:16" s="3" customFormat="1" ht="15.75" customHeight="1" x14ac:dyDescent="0.2">
      <c r="C6" s="42" t="s">
        <v>10</v>
      </c>
      <c r="D6" s="42" t="s">
        <v>78</v>
      </c>
      <c r="G6" s="55" t="s">
        <v>11</v>
      </c>
      <c r="I6" s="5"/>
      <c r="K6" s="6"/>
      <c r="L6" s="6" t="s">
        <v>9</v>
      </c>
      <c r="M6" s="155" t="s">
        <v>66</v>
      </c>
    </row>
    <row r="7" spans="1:16" ht="15" x14ac:dyDescent="0.2">
      <c r="A7" s="7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8" t="s">
        <v>19</v>
      </c>
      <c r="I7" s="8"/>
      <c r="J7" s="8"/>
      <c r="K7" s="7" t="s">
        <v>20</v>
      </c>
      <c r="L7" s="7" t="s">
        <v>21</v>
      </c>
      <c r="M7" s="9" t="s">
        <v>22</v>
      </c>
    </row>
    <row r="8" spans="1:16" ht="15" customHeight="1" x14ac:dyDescent="0.25">
      <c r="A8" s="10"/>
      <c r="B8" s="10"/>
      <c r="C8" s="11" t="s">
        <v>23</v>
      </c>
      <c r="D8" s="56" t="s">
        <v>23</v>
      </c>
      <c r="E8" s="56" t="s">
        <v>23</v>
      </c>
      <c r="F8" s="12" t="s">
        <v>24</v>
      </c>
      <c r="G8" s="57" t="s">
        <v>25</v>
      </c>
      <c r="H8" s="58" t="s">
        <v>26</v>
      </c>
      <c r="I8" s="58" t="s">
        <v>27</v>
      </c>
      <c r="J8" s="58" t="s">
        <v>28</v>
      </c>
      <c r="K8" s="12" t="s">
        <v>29</v>
      </c>
      <c r="L8" s="12" t="s">
        <v>24</v>
      </c>
      <c r="M8" s="12" t="s">
        <v>55</v>
      </c>
    </row>
    <row r="9" spans="1:16" s="16" customFormat="1" ht="10.5" customHeight="1" x14ac:dyDescent="0.2">
      <c r="A9" s="13"/>
      <c r="B9" s="13"/>
      <c r="C9" s="13" t="s">
        <v>30</v>
      </c>
      <c r="D9" s="14" t="s">
        <v>31</v>
      </c>
      <c r="E9" s="14" t="s">
        <v>32</v>
      </c>
      <c r="F9" s="14" t="s">
        <v>33</v>
      </c>
      <c r="G9" s="14" t="s">
        <v>34</v>
      </c>
      <c r="H9" s="14" t="s">
        <v>35</v>
      </c>
      <c r="I9" s="14" t="s">
        <v>36</v>
      </c>
      <c r="J9" s="14" t="s">
        <v>37</v>
      </c>
      <c r="K9" s="14" t="s">
        <v>38</v>
      </c>
      <c r="L9" s="14" t="s">
        <v>39</v>
      </c>
      <c r="M9" s="14" t="s">
        <v>40</v>
      </c>
      <c r="N9" s="15"/>
    </row>
    <row r="10" spans="1:16" ht="21" customHeight="1" x14ac:dyDescent="0.2">
      <c r="A10" s="10"/>
      <c r="B10" s="10"/>
      <c r="C10" s="59" t="s">
        <v>41</v>
      </c>
      <c r="D10" s="60" t="s">
        <v>42</v>
      </c>
      <c r="E10" s="159">
        <v>138.47</v>
      </c>
      <c r="F10" s="17"/>
      <c r="G10" s="38">
        <f>E10*F10</f>
        <v>0</v>
      </c>
      <c r="H10" s="61">
        <v>1</v>
      </c>
      <c r="I10" s="62">
        <v>4.33</v>
      </c>
      <c r="J10" s="62">
        <v>52</v>
      </c>
      <c r="K10" s="63">
        <f>G10*I10</f>
        <v>0</v>
      </c>
      <c r="L10" s="64"/>
      <c r="M10" s="65" t="e">
        <f>K10/$L$10/$I$10</f>
        <v>#DIV/0!</v>
      </c>
    </row>
    <row r="11" spans="1:16" ht="21" customHeight="1" x14ac:dyDescent="0.2">
      <c r="A11" s="156"/>
      <c r="B11" s="156"/>
      <c r="C11" s="157" t="s">
        <v>61</v>
      </c>
      <c r="D11" s="158" t="s">
        <v>75</v>
      </c>
      <c r="E11" s="160">
        <v>56.94</v>
      </c>
      <c r="F11" s="17"/>
      <c r="G11" s="38">
        <f t="shared" ref="G11:G14" si="0">E11*F11</f>
        <v>0</v>
      </c>
      <c r="H11" s="61">
        <v>1</v>
      </c>
      <c r="I11" s="62">
        <v>4.33</v>
      </c>
      <c r="J11" s="62">
        <v>52</v>
      </c>
      <c r="K11" s="63">
        <f t="shared" ref="K11:K14" si="1">G11*I11</f>
        <v>0</v>
      </c>
      <c r="L11" s="64"/>
      <c r="M11" s="65" t="e">
        <f t="shared" ref="M11:M14" si="2">K11/$L$10/$I$10</f>
        <v>#DIV/0!</v>
      </c>
    </row>
    <row r="12" spans="1:16" ht="21" customHeight="1" x14ac:dyDescent="0.2">
      <c r="A12" s="156"/>
      <c r="B12" s="156"/>
      <c r="C12" s="157" t="s">
        <v>69</v>
      </c>
      <c r="D12" s="158" t="s">
        <v>74</v>
      </c>
      <c r="E12" s="160">
        <v>39.43</v>
      </c>
      <c r="F12" s="17"/>
      <c r="G12" s="38">
        <f t="shared" si="0"/>
        <v>0</v>
      </c>
      <c r="H12" s="61">
        <v>1</v>
      </c>
      <c r="I12" s="62">
        <v>4.33</v>
      </c>
      <c r="J12" s="62">
        <v>52</v>
      </c>
      <c r="K12" s="63">
        <f t="shared" si="1"/>
        <v>0</v>
      </c>
      <c r="L12" s="64"/>
      <c r="M12" s="65" t="e">
        <f t="shared" si="2"/>
        <v>#DIV/0!</v>
      </c>
    </row>
    <row r="13" spans="1:16" ht="21" customHeight="1" x14ac:dyDescent="0.2">
      <c r="A13" s="156"/>
      <c r="B13" s="156"/>
      <c r="C13" s="157" t="s">
        <v>70</v>
      </c>
      <c r="D13" s="158" t="s">
        <v>73</v>
      </c>
      <c r="E13" s="160">
        <v>43.57</v>
      </c>
      <c r="F13" s="17"/>
      <c r="G13" s="38">
        <f t="shared" si="0"/>
        <v>0</v>
      </c>
      <c r="H13" s="61">
        <v>1</v>
      </c>
      <c r="I13" s="62">
        <v>4.33</v>
      </c>
      <c r="J13" s="62">
        <v>52</v>
      </c>
      <c r="K13" s="63">
        <f t="shared" si="1"/>
        <v>0</v>
      </c>
      <c r="L13" s="64"/>
      <c r="M13" s="65" t="e">
        <f t="shared" si="2"/>
        <v>#DIV/0!</v>
      </c>
    </row>
    <row r="14" spans="1:16" ht="21" customHeight="1" x14ac:dyDescent="0.2">
      <c r="A14" s="156"/>
      <c r="B14" s="156"/>
      <c r="C14" s="157" t="s">
        <v>71</v>
      </c>
      <c r="D14" s="158" t="s">
        <v>72</v>
      </c>
      <c r="E14" s="160">
        <v>30.24</v>
      </c>
      <c r="F14" s="17"/>
      <c r="G14" s="38">
        <f t="shared" si="0"/>
        <v>0</v>
      </c>
      <c r="H14" s="61">
        <v>1</v>
      </c>
      <c r="I14" s="62">
        <v>4.33</v>
      </c>
      <c r="J14" s="62">
        <v>52</v>
      </c>
      <c r="K14" s="63">
        <f t="shared" si="1"/>
        <v>0</v>
      </c>
      <c r="L14" s="64"/>
      <c r="M14" s="65" t="e">
        <f t="shared" si="2"/>
        <v>#DIV/0!</v>
      </c>
      <c r="N14" s="161"/>
      <c r="P14" s="161"/>
    </row>
    <row r="15" spans="1:16" ht="18.75" customHeight="1" thickBot="1" x14ac:dyDescent="0.25">
      <c r="C15" s="167" t="s">
        <v>57</v>
      </c>
      <c r="D15" s="168"/>
      <c r="E15" s="168"/>
      <c r="F15" s="168"/>
      <c r="G15" s="169"/>
      <c r="H15" s="166" t="s">
        <v>43</v>
      </c>
      <c r="I15" s="166"/>
      <c r="J15" s="166"/>
      <c r="K15" s="36">
        <f>SUM(K10:K14)</f>
        <v>0</v>
      </c>
      <c r="L15" s="66"/>
      <c r="M15" s="149" t="e">
        <f>SUM(M10:M14)</f>
        <v>#DIV/0!</v>
      </c>
    </row>
    <row r="16" spans="1:16" ht="18.75" customHeight="1" x14ac:dyDescent="0.2">
      <c r="C16" s="170"/>
      <c r="D16" s="171"/>
      <c r="E16" s="171"/>
      <c r="F16" s="171"/>
      <c r="G16" s="172"/>
      <c r="H16" s="162" t="s">
        <v>44</v>
      </c>
      <c r="I16" s="162"/>
      <c r="J16" s="162"/>
      <c r="K16" s="37">
        <f>K15*19%</f>
        <v>0</v>
      </c>
      <c r="L16" s="50" t="s">
        <v>45</v>
      </c>
      <c r="M16" s="18" t="s">
        <v>46</v>
      </c>
    </row>
    <row r="17" spans="3:15" ht="18.75" customHeight="1" x14ac:dyDescent="0.2">
      <c r="C17" s="173"/>
      <c r="D17" s="174"/>
      <c r="E17" s="174"/>
      <c r="F17" s="174"/>
      <c r="G17" s="175"/>
      <c r="H17" s="162" t="s">
        <v>47</v>
      </c>
      <c r="I17" s="162"/>
      <c r="J17" s="162"/>
      <c r="K17" s="36">
        <f>K15+K16</f>
        <v>0</v>
      </c>
      <c r="L17" s="19">
        <v>12</v>
      </c>
      <c r="M17" s="39">
        <f>K17*L17</f>
        <v>0</v>
      </c>
      <c r="N17" s="34"/>
      <c r="O17" s="2"/>
    </row>
    <row r="18" spans="3:15" ht="18.75" customHeight="1" x14ac:dyDescent="0.2">
      <c r="C18" s="99"/>
      <c r="D18" s="99"/>
      <c r="E18" s="99"/>
      <c r="F18" s="99"/>
      <c r="G18" s="99"/>
      <c r="H18" s="100"/>
      <c r="I18" s="100"/>
      <c r="J18" s="100"/>
      <c r="K18" s="135"/>
      <c r="L18" s="101"/>
      <c r="M18" s="151">
        <f>M17/119*100</f>
        <v>0</v>
      </c>
      <c r="N18" s="33"/>
      <c r="O18" s="2"/>
    </row>
    <row r="19" spans="3:15" s="102" customFormat="1" ht="18" customHeight="1" x14ac:dyDescent="0.2">
      <c r="C19" s="137" t="s">
        <v>58</v>
      </c>
      <c r="D19" s="138"/>
      <c r="E19" s="139"/>
      <c r="F19" s="140"/>
      <c r="G19" s="141"/>
      <c r="H19" s="142"/>
      <c r="I19" s="143"/>
      <c r="J19" s="142"/>
      <c r="K19" s="144"/>
      <c r="L19" s="103"/>
      <c r="M19" s="104"/>
      <c r="N19" s="105"/>
    </row>
    <row r="20" spans="3:15" s="102" customFormat="1" ht="19.5" customHeight="1" x14ac:dyDescent="0.2">
      <c r="C20" s="145" t="s">
        <v>14</v>
      </c>
      <c r="D20" s="146" t="s">
        <v>15</v>
      </c>
      <c r="E20" s="147" t="s">
        <v>16</v>
      </c>
      <c r="F20" s="106" t="s">
        <v>59</v>
      </c>
      <c r="G20" s="106" t="s">
        <v>60</v>
      </c>
      <c r="H20" s="148" t="s">
        <v>19</v>
      </c>
      <c r="I20" s="148"/>
      <c r="J20" s="148"/>
      <c r="K20" s="107" t="s">
        <v>20</v>
      </c>
      <c r="L20" s="107" t="s">
        <v>21</v>
      </c>
      <c r="M20" s="108" t="s">
        <v>22</v>
      </c>
      <c r="N20" s="105"/>
    </row>
    <row r="21" spans="3:15" s="102" customFormat="1" ht="18" customHeight="1" x14ac:dyDescent="0.25">
      <c r="C21" s="109" t="s">
        <v>23</v>
      </c>
      <c r="D21" s="110" t="s">
        <v>23</v>
      </c>
      <c r="E21" s="110" t="s">
        <v>23</v>
      </c>
      <c r="F21" s="111" t="s">
        <v>24</v>
      </c>
      <c r="G21" s="112" t="s">
        <v>25</v>
      </c>
      <c r="H21" s="113" t="s">
        <v>26</v>
      </c>
      <c r="I21" s="113" t="s">
        <v>27</v>
      </c>
      <c r="J21" s="113" t="s">
        <v>28</v>
      </c>
      <c r="K21" s="111" t="s">
        <v>29</v>
      </c>
      <c r="L21" s="114" t="s">
        <v>24</v>
      </c>
      <c r="M21" s="114" t="s">
        <v>55</v>
      </c>
      <c r="N21" s="105"/>
    </row>
    <row r="22" spans="3:15" s="102" customFormat="1" ht="12" customHeight="1" x14ac:dyDescent="0.2">
      <c r="C22" s="115" t="s">
        <v>30</v>
      </c>
      <c r="D22" s="116" t="s">
        <v>31</v>
      </c>
      <c r="E22" s="116" t="s">
        <v>32</v>
      </c>
      <c r="F22" s="116" t="s">
        <v>33</v>
      </c>
      <c r="G22" s="116" t="s">
        <v>34</v>
      </c>
      <c r="H22" s="116" t="s">
        <v>35</v>
      </c>
      <c r="I22" s="116" t="s">
        <v>36</v>
      </c>
      <c r="J22" s="116" t="s">
        <v>37</v>
      </c>
      <c r="K22" s="116" t="s">
        <v>38</v>
      </c>
      <c r="L22" s="117" t="s">
        <v>39</v>
      </c>
      <c r="M22" s="117" t="s">
        <v>40</v>
      </c>
      <c r="N22" s="105"/>
    </row>
    <row r="23" spans="3:15" s="102" customFormat="1" ht="24" customHeight="1" x14ac:dyDescent="0.2">
      <c r="C23" s="118" t="s">
        <v>61</v>
      </c>
      <c r="D23" s="119" t="s">
        <v>62</v>
      </c>
      <c r="E23" s="150">
        <v>251.71</v>
      </c>
      <c r="F23" s="120"/>
      <c r="G23" s="121">
        <f>E23*F23</f>
        <v>0</v>
      </c>
      <c r="H23" s="61">
        <v>1</v>
      </c>
      <c r="I23" s="62">
        <v>4.33</v>
      </c>
      <c r="J23" s="62">
        <v>52</v>
      </c>
      <c r="K23" s="122">
        <f>G23*I23</f>
        <v>0</v>
      </c>
      <c r="L23" s="123"/>
      <c r="M23" s="124" t="e">
        <f>K23/L23/$I$23</f>
        <v>#DIV/0!</v>
      </c>
      <c r="N23" s="105"/>
    </row>
    <row r="24" spans="3:15" s="102" customFormat="1" ht="12.75" customHeight="1" x14ac:dyDescent="0.2">
      <c r="C24" s="183" t="s">
        <v>79</v>
      </c>
      <c r="D24" s="184"/>
      <c r="E24" s="184"/>
      <c r="F24" s="184"/>
      <c r="G24" s="185"/>
      <c r="H24" s="177" t="s">
        <v>63</v>
      </c>
      <c r="I24" s="178"/>
      <c r="J24" s="179"/>
      <c r="K24" s="125">
        <f>SUM(K23:K23)</f>
        <v>0</v>
      </c>
      <c r="L24" s="126"/>
      <c r="M24" s="127"/>
      <c r="N24" s="105"/>
    </row>
    <row r="25" spans="3:15" s="102" customFormat="1" x14ac:dyDescent="0.2">
      <c r="C25" s="186"/>
      <c r="D25" s="187"/>
      <c r="E25" s="187"/>
      <c r="F25" s="187"/>
      <c r="G25" s="188"/>
      <c r="H25" s="177" t="s">
        <v>44</v>
      </c>
      <c r="I25" s="178"/>
      <c r="J25" s="179"/>
      <c r="K25" s="128">
        <f>K24*19%</f>
        <v>0</v>
      </c>
      <c r="L25" s="129" t="s">
        <v>45</v>
      </c>
      <c r="M25" s="130" t="s">
        <v>46</v>
      </c>
      <c r="N25" s="131"/>
    </row>
    <row r="26" spans="3:15" s="102" customFormat="1" ht="13.5" thickBot="1" x14ac:dyDescent="0.25">
      <c r="C26" s="189"/>
      <c r="D26" s="190"/>
      <c r="E26" s="190"/>
      <c r="F26" s="190"/>
      <c r="G26" s="191"/>
      <c r="H26" s="180" t="s">
        <v>64</v>
      </c>
      <c r="I26" s="181"/>
      <c r="J26" s="182"/>
      <c r="K26" s="132">
        <f>K24+K25</f>
        <v>0</v>
      </c>
      <c r="L26" s="133">
        <v>2</v>
      </c>
      <c r="M26" s="134">
        <f>K26*L26</f>
        <v>0</v>
      </c>
      <c r="N26" s="131"/>
    </row>
    <row r="27" spans="3:15" ht="21" customHeight="1" x14ac:dyDescent="0.2">
      <c r="C27" s="67" t="s">
        <v>48</v>
      </c>
      <c r="D27" s="20"/>
      <c r="E27" s="96"/>
      <c r="F27" s="97"/>
      <c r="G27" s="98"/>
      <c r="H27" s="21"/>
      <c r="I27" s="20"/>
      <c r="J27" s="22"/>
      <c r="K27" s="23"/>
      <c r="L27" s="24" t="s">
        <v>49</v>
      </c>
      <c r="M27" s="68">
        <f>M17+M26</f>
        <v>0</v>
      </c>
      <c r="N27" s="40"/>
      <c r="O27" s="2"/>
    </row>
    <row r="28" spans="3:15" ht="15.75" customHeight="1" x14ac:dyDescent="0.2">
      <c r="C28" s="67"/>
      <c r="D28" s="67"/>
      <c r="E28" s="25"/>
      <c r="F28" s="20"/>
      <c r="G28" s="26"/>
      <c r="H28" s="69"/>
      <c r="I28" s="69"/>
      <c r="J28" s="69"/>
      <c r="K28" s="70"/>
      <c r="L28" s="71"/>
      <c r="M28" s="136">
        <f>M27/119*100</f>
        <v>0</v>
      </c>
      <c r="N28" s="33"/>
      <c r="O28" s="2"/>
    </row>
    <row r="29" spans="3:15" ht="15" customHeight="1" x14ac:dyDescent="0.2">
      <c r="C29" s="67"/>
      <c r="D29" s="67"/>
      <c r="E29" s="25"/>
      <c r="F29" s="20"/>
      <c r="G29" s="26"/>
      <c r="H29" s="69"/>
      <c r="I29" s="69"/>
      <c r="J29" s="69"/>
      <c r="K29" s="70"/>
      <c r="L29" s="72" t="s">
        <v>77</v>
      </c>
      <c r="M29" s="73">
        <f>M27*3</f>
        <v>0</v>
      </c>
      <c r="N29" s="33"/>
      <c r="O29" s="2"/>
    </row>
    <row r="30" spans="3:15" ht="15.75" customHeight="1" x14ac:dyDescent="0.2">
      <c r="C30" s="20"/>
      <c r="D30" s="67"/>
      <c r="E30" s="25"/>
      <c r="F30" s="20"/>
      <c r="G30" s="26"/>
      <c r="H30" s="69"/>
      <c r="I30" s="69"/>
      <c r="J30" s="69"/>
      <c r="K30" s="70"/>
      <c r="L30" s="71"/>
      <c r="M30" s="136">
        <f>M29/119*100</f>
        <v>0</v>
      </c>
      <c r="N30" s="34"/>
    </row>
    <row r="31" spans="3:15" ht="40.5" customHeight="1" x14ac:dyDescent="0.2">
      <c r="C31" s="176" t="s">
        <v>82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93"/>
      <c r="O31" s="94"/>
    </row>
    <row r="32" spans="3:15" ht="27.6" customHeight="1" x14ac:dyDescent="0.2">
      <c r="C32" s="176" t="s">
        <v>65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20"/>
      <c r="O32" s="95"/>
    </row>
    <row r="33" spans="3:15" ht="15.75" customHeight="1" x14ac:dyDescent="0.2">
      <c r="C33" s="87"/>
      <c r="D33" s="88"/>
      <c r="E33" s="88"/>
      <c r="F33" s="89"/>
      <c r="G33" s="89"/>
      <c r="H33" s="90"/>
      <c r="I33" s="88"/>
      <c r="J33" s="20"/>
      <c r="K33" s="91"/>
      <c r="L33" s="91"/>
      <c r="M33" s="92"/>
      <c r="N33" s="20"/>
      <c r="O33" s="95"/>
    </row>
    <row r="34" spans="3:15" ht="15" x14ac:dyDescent="0.25">
      <c r="C34" s="35"/>
      <c r="D34" s="67"/>
      <c r="E34" s="25"/>
      <c r="F34" s="20"/>
      <c r="G34" s="26"/>
      <c r="H34" s="69"/>
      <c r="I34" s="69"/>
      <c r="J34" s="69"/>
      <c r="K34" s="70"/>
      <c r="L34" s="71"/>
      <c r="M34" s="74"/>
      <c r="N34" s="34"/>
    </row>
    <row r="35" spans="3:15" x14ac:dyDescent="0.2">
      <c r="C35" s="27"/>
      <c r="D35" s="67"/>
      <c r="E35" s="25"/>
      <c r="F35" s="20"/>
      <c r="G35" s="26"/>
      <c r="H35" s="75"/>
      <c r="I35" s="75"/>
      <c r="J35" s="75"/>
      <c r="K35" s="70"/>
      <c r="L35" s="76"/>
      <c r="M35" s="76"/>
      <c r="N35" s="34"/>
    </row>
    <row r="36" spans="3:15" hidden="1" outlineLevel="1" x14ac:dyDescent="0.2">
      <c r="C36" s="77" t="s">
        <v>50</v>
      </c>
      <c r="D36" s="29"/>
      <c r="E36" s="78"/>
      <c r="F36" s="78"/>
      <c r="G36" s="28"/>
      <c r="H36" s="79"/>
      <c r="I36" s="79"/>
      <c r="J36" s="79"/>
      <c r="K36" s="80"/>
      <c r="L36" s="29"/>
      <c r="M36" s="29"/>
      <c r="N36" s="34"/>
    </row>
    <row r="37" spans="3:15" hidden="1" outlineLevel="1" x14ac:dyDescent="0.2">
      <c r="C37" s="77" t="s">
        <v>51</v>
      </c>
      <c r="D37" s="29"/>
      <c r="E37" s="78"/>
      <c r="F37" s="78"/>
      <c r="G37" s="28"/>
      <c r="H37" s="79"/>
      <c r="I37" s="79"/>
      <c r="J37" s="79"/>
      <c r="K37" s="80"/>
      <c r="L37" s="29"/>
      <c r="M37" s="29"/>
      <c r="N37" s="81"/>
    </row>
    <row r="38" spans="3:15" hidden="1" outlineLevel="1" x14ac:dyDescent="0.2">
      <c r="N38" s="29"/>
    </row>
    <row r="39" spans="3:15" ht="15.75" hidden="1" outlineLevel="1" thickBot="1" x14ac:dyDescent="0.3">
      <c r="C39" s="82" t="s">
        <v>52</v>
      </c>
      <c r="D39" s="30"/>
      <c r="E39" s="31"/>
      <c r="F39" s="83" t="s">
        <v>53</v>
      </c>
      <c r="G39" s="32"/>
      <c r="H39" s="30"/>
      <c r="I39" s="84" t="s">
        <v>54</v>
      </c>
      <c r="J39" s="85"/>
      <c r="K39" s="86"/>
      <c r="L39" s="31"/>
      <c r="M39" s="31"/>
      <c r="N39" s="29"/>
    </row>
    <row r="40" spans="3:15" collapsed="1" x14ac:dyDescent="0.2">
      <c r="N40" s="29"/>
    </row>
  </sheetData>
  <sheetProtection algorithmName="SHA-512" hashValue="INqL1bL+IYYBYX5y56OrXU6KyX35GFWrxmFNLzRVuGgb4ZrDdMZmgr0PjOVjKA4LxD6h1woTg8cSqoU46NQzVQ==" saltValue="Ih5M0useg/zQZwwuU9Jx4w==" spinCount="100000" sheet="1" selectLockedCells="1"/>
  <mergeCells count="13">
    <mergeCell ref="C32:M32"/>
    <mergeCell ref="H24:J24"/>
    <mergeCell ref="H25:J25"/>
    <mergeCell ref="H26:J26"/>
    <mergeCell ref="C24:G26"/>
    <mergeCell ref="C31:M31"/>
    <mergeCell ref="H17:J17"/>
    <mergeCell ref="H4:K4"/>
    <mergeCell ref="D5:F5"/>
    <mergeCell ref="H5:K5"/>
    <mergeCell ref="H15:J15"/>
    <mergeCell ref="H16:J16"/>
    <mergeCell ref="C15:G17"/>
  </mergeCells>
  <printOptions horizontalCentered="1" gridLinesSet="0"/>
  <pageMargins left="0.39370078740157483" right="0.39370078740157483" top="0.78740157480314965" bottom="0.31496062992125984" header="0.31496062992125984" footer="0.15748031496062992"/>
  <pageSetup paperSize="9" scale="91" orientation="landscape" horizontalDpi="300" verticalDpi="300" r:id="rId1"/>
  <headerFooter alignWithMargins="0"/>
  <rowBreaks count="1" manualBreakCount="1">
    <brk id="2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LVZ_mit_Formel AR 7110</vt:lpstr>
      <vt:lpstr>'LVZ_mit_Formel AR 7110'!Druckbereich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Boos, Thomas 25</dc:creator>
  <cp:lastModifiedBy>Schade, Steffen 25</cp:lastModifiedBy>
  <cp:lastPrinted>2024-10-16T07:30:48Z</cp:lastPrinted>
  <dcterms:created xsi:type="dcterms:W3CDTF">2019-02-25T14:07:03Z</dcterms:created>
  <dcterms:modified xsi:type="dcterms:W3CDTF">2026-07-08T12:56:46Z</dcterms:modified>
</cp:coreProperties>
</file>